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J14" i="1"/>
  <c r="J15" i="1"/>
  <c r="J16" i="1"/>
  <c r="J13" i="1"/>
  <c r="J12" i="1"/>
  <c r="I13" i="1"/>
  <c r="I14" i="1"/>
  <c r="I15" i="1"/>
  <c r="I16" i="1"/>
  <c r="I12" i="1"/>
  <c r="H17" i="1"/>
  <c r="F8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<sst xmlns="http://schemas.openxmlformats.org/spreadsheetml/2006/main" count="19" uniqueCount="19">
  <si>
    <t>Vehicle</t>
  </si>
  <si>
    <t>Speed</t>
  </si>
  <si>
    <t>Speed (mph)</t>
  </si>
  <si>
    <t>Min</t>
  </si>
  <si>
    <t>Q1</t>
  </si>
  <si>
    <t>Med</t>
  </si>
  <si>
    <t>Q3</t>
  </si>
  <si>
    <t>Max</t>
  </si>
  <si>
    <t>Posted Speed Limit (85th %tile)</t>
  </si>
  <si>
    <t>Frequency</t>
  </si>
  <si>
    <t>Relative Frequency</t>
  </si>
  <si>
    <t>Cumulative Frequency</t>
  </si>
  <si>
    <t>28-30</t>
  </si>
  <si>
    <t>31-33</t>
  </si>
  <si>
    <t>34-36</t>
  </si>
  <si>
    <t>37-39</t>
  </si>
  <si>
    <t>40-42</t>
  </si>
  <si>
    <t>Would probably use 35 mph</t>
  </si>
  <si>
    <t>Speed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</si>
</sst>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Data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Sheet1!$J$11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Sheet1!$G$12:$G$16</c:f>
              <c:strCache>
                <c:ptCount val="5"/>
                <c:pt idx="0">
                  <c:v>28-30</c:v>
                </c:pt>
                <c:pt idx="1">
                  <c:v>31-33</c:v>
                </c:pt>
                <c:pt idx="2">
                  <c:v>34-36</c:v>
                </c:pt>
                <c:pt idx="3">
                  <c:v>37-39</c:v>
                </c:pt>
                <c:pt idx="4">
                  <c:v>40-42</c:v>
                </c:pt>
              </c:strCache>
            </c:strRef>
          </c:cat>
          <c:val>
            <c:numRef>
              <c:f>Sheet1!$J$12:$J$16</c:f>
              <c:numCache>
                <c:formatCode>0.0%</c:formatCode>
                <c:ptCount val="5"/>
                <c:pt idx="0">
                  <c:v>0.13333333333333333</c:v>
                </c:pt>
                <c:pt idx="1">
                  <c:v>0.3</c:v>
                </c:pt>
                <c:pt idx="2">
                  <c:v>0.7</c:v>
                </c:pt>
                <c:pt idx="3">
                  <c:v>0.89999999999999991</c:v>
                </c:pt>
                <c:pt idx="4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3839360"/>
        <c:axId val="113013120"/>
      </c:barChart>
      <c:catAx>
        <c:axId val="338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3013120"/>
        <c:crosses val="autoZero"/>
        <c:auto val="1"/>
        <c:lblAlgn val="ctr"/>
        <c:lblOffset val="100"/>
        <c:noMultiLvlLbl val="0"/>
      </c:catAx>
      <c:valAx>
        <c:axId val="113013120"/>
        <c:scaling>
          <c:orientation val="minMax"/>
          <c:max val="1"/>
          <c:min val="0"/>
        </c:scaling>
        <c:delete val="0"/>
        <c:axPos val="l"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Cumulative Frequency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33839360"/>
        <c:crosses val="autoZero"/>
        <c:crossBetween val="between"/>
        <c:majorUnit val="0.2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</xdr:row>
      <xdr:rowOff>52385</xdr:rowOff>
    </xdr:from>
    <xdr:to>
      <xdr:col>12</xdr:col>
      <xdr:colOff>85725</xdr:colOff>
      <xdr:row>39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abSelected="1" topLeftCell="B1" workbookViewId="0">
      <selection activeCell="E12" sqref="E12"/>
    </sheetView>
  </sheetViews>
  <sheetFormatPr defaultRowHeight="15" x14ac:dyDescent="0.25"/>
  <cols>
    <col min="3" max="3" width="14.140625" customWidth="1"/>
    <col min="7" max="8" width="12.7109375" customWidth="1"/>
    <col min="9" max="9" width="22.7109375" customWidth="1"/>
    <col min="10" max="10" width="25.42578125" customWidth="1"/>
    <col min="11" max="12" width="12.7109375" customWidth="1"/>
  </cols>
  <sheetData>
    <row r="1" spans="2:10" x14ac:dyDescent="0.25">
      <c r="F1" s="1" t="s">
        <v>18</v>
      </c>
      <c r="G1" s="1"/>
    </row>
    <row r="3" spans="2:10" x14ac:dyDescent="0.25">
      <c r="B3" s="7" t="s">
        <v>0</v>
      </c>
      <c r="C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x14ac:dyDescent="0.25">
      <c r="B4">
        <v>1</v>
      </c>
      <c r="C4">
        <v>38</v>
      </c>
      <c r="F4" s="4">
        <f>MIN(C4:C33)</f>
        <v>28</v>
      </c>
      <c r="G4" s="4">
        <f>QUARTILE(C4:C33,1)</f>
        <v>33</v>
      </c>
      <c r="H4" s="4">
        <f>MEDIAN(C4:C33)</f>
        <v>35</v>
      </c>
      <c r="I4" s="4">
        <f>QUARTILE(C4:C33,3)</f>
        <v>37.75</v>
      </c>
      <c r="J4" s="4">
        <f>MAX(C4:C33)</f>
        <v>40</v>
      </c>
    </row>
    <row r="5" spans="2:10" x14ac:dyDescent="0.25">
      <c r="B5">
        <v>2</v>
      </c>
      <c r="C5">
        <v>35</v>
      </c>
    </row>
    <row r="6" spans="2:10" x14ac:dyDescent="0.25">
      <c r="B6">
        <v>3</v>
      </c>
      <c r="C6">
        <v>30</v>
      </c>
    </row>
    <row r="7" spans="2:10" x14ac:dyDescent="0.25">
      <c r="B7">
        <v>4</v>
      </c>
      <c r="C7">
        <v>30</v>
      </c>
      <c r="F7" s="1" t="s">
        <v>8</v>
      </c>
    </row>
    <row r="8" spans="2:10" x14ac:dyDescent="0.25">
      <c r="B8">
        <v>5</v>
      </c>
      <c r="C8">
        <v>38</v>
      </c>
      <c r="F8" s="4">
        <f>PERCENTILE(C4:C33,0.85)</f>
        <v>38.65</v>
      </c>
    </row>
    <row r="9" spans="2:10" x14ac:dyDescent="0.25">
      <c r="B9">
        <v>6</v>
      </c>
      <c r="C9">
        <v>39</v>
      </c>
      <c r="F9" t="s">
        <v>17</v>
      </c>
    </row>
    <row r="10" spans="2:10" x14ac:dyDescent="0.25">
      <c r="B10">
        <v>7</v>
      </c>
      <c r="C10">
        <v>35</v>
      </c>
    </row>
    <row r="11" spans="2:10" ht="30" x14ac:dyDescent="0.25">
      <c r="B11">
        <v>8</v>
      </c>
      <c r="C11">
        <v>36</v>
      </c>
      <c r="G11" s="2" t="s">
        <v>1</v>
      </c>
      <c r="H11" s="2" t="s">
        <v>9</v>
      </c>
      <c r="I11" s="3" t="s">
        <v>10</v>
      </c>
      <c r="J11" s="3" t="s">
        <v>11</v>
      </c>
    </row>
    <row r="12" spans="2:10" x14ac:dyDescent="0.25">
      <c r="B12">
        <v>9</v>
      </c>
      <c r="C12">
        <v>34</v>
      </c>
      <c r="G12" s="4" t="s">
        <v>12</v>
      </c>
      <c r="H12" s="4">
        <v>4</v>
      </c>
      <c r="I12" s="6">
        <f>H12/$H$17</f>
        <v>0.13333333333333333</v>
      </c>
      <c r="J12" s="6">
        <f>I12</f>
        <v>0.13333333333333333</v>
      </c>
    </row>
    <row r="13" spans="2:10" x14ac:dyDescent="0.25">
      <c r="B13">
        <v>10</v>
      </c>
      <c r="C13">
        <v>33</v>
      </c>
      <c r="G13" s="4" t="s">
        <v>13</v>
      </c>
      <c r="H13" s="4">
        <v>5</v>
      </c>
      <c r="I13" s="6">
        <f t="shared" ref="I13:I16" si="0">H13/$H$17</f>
        <v>0.16666666666666666</v>
      </c>
      <c r="J13" s="6">
        <f>I13+J12</f>
        <v>0.3</v>
      </c>
    </row>
    <row r="14" spans="2:10" x14ac:dyDescent="0.25">
      <c r="B14">
        <v>11</v>
      </c>
      <c r="C14">
        <v>31</v>
      </c>
      <c r="G14" s="4" t="s">
        <v>14</v>
      </c>
      <c r="H14" s="4">
        <v>12</v>
      </c>
      <c r="I14" s="6">
        <f t="shared" si="0"/>
        <v>0.4</v>
      </c>
      <c r="J14" s="6">
        <f t="shared" ref="J14:J16" si="1">I14+J13</f>
        <v>0.7</v>
      </c>
    </row>
    <row r="15" spans="2:10" x14ac:dyDescent="0.25">
      <c r="B15">
        <v>12</v>
      </c>
      <c r="C15">
        <v>36</v>
      </c>
      <c r="G15" s="4" t="s">
        <v>15</v>
      </c>
      <c r="H15" s="4">
        <v>6</v>
      </c>
      <c r="I15" s="6">
        <f t="shared" si="0"/>
        <v>0.2</v>
      </c>
      <c r="J15" s="6">
        <f t="shared" si="1"/>
        <v>0.89999999999999991</v>
      </c>
    </row>
    <row r="16" spans="2:10" x14ac:dyDescent="0.25">
      <c r="B16">
        <v>13</v>
      </c>
      <c r="C16">
        <v>35</v>
      </c>
      <c r="G16" s="4" t="s">
        <v>16</v>
      </c>
      <c r="H16" s="4">
        <v>3</v>
      </c>
      <c r="I16" s="6">
        <f t="shared" si="0"/>
        <v>0.1</v>
      </c>
      <c r="J16" s="6">
        <f t="shared" si="1"/>
        <v>0.99999999999999989</v>
      </c>
    </row>
    <row r="17" spans="2:10" x14ac:dyDescent="0.25">
      <c r="B17">
        <v>14</v>
      </c>
      <c r="C17">
        <v>33</v>
      </c>
      <c r="H17" s="4">
        <f>SUM(H12:H16)</f>
        <v>30</v>
      </c>
      <c r="I17" s="5">
        <f>SUM(I12:I16)</f>
        <v>0.99999999999999989</v>
      </c>
      <c r="J17" s="6"/>
    </row>
    <row r="18" spans="2:10" x14ac:dyDescent="0.25">
      <c r="B18">
        <v>15</v>
      </c>
      <c r="C18">
        <v>39</v>
      </c>
    </row>
    <row r="19" spans="2:10" x14ac:dyDescent="0.25">
      <c r="B19">
        <v>16</v>
      </c>
      <c r="C19">
        <v>40</v>
      </c>
    </row>
    <row r="20" spans="2:10" x14ac:dyDescent="0.25">
      <c r="B20">
        <v>17</v>
      </c>
      <c r="C20">
        <v>35</v>
      </c>
    </row>
    <row r="21" spans="2:10" x14ac:dyDescent="0.25">
      <c r="B21">
        <v>18</v>
      </c>
      <c r="C21">
        <v>38</v>
      </c>
    </row>
    <row r="22" spans="2:10" x14ac:dyDescent="0.25">
      <c r="B22">
        <v>19</v>
      </c>
      <c r="C22">
        <v>37</v>
      </c>
    </row>
    <row r="23" spans="2:10" x14ac:dyDescent="0.25">
      <c r="B23">
        <v>20</v>
      </c>
      <c r="C23">
        <v>33</v>
      </c>
    </row>
    <row r="24" spans="2:10" x14ac:dyDescent="0.25">
      <c r="B24">
        <v>21</v>
      </c>
      <c r="C24">
        <v>30</v>
      </c>
    </row>
    <row r="25" spans="2:10" x14ac:dyDescent="0.25">
      <c r="B25">
        <v>22</v>
      </c>
      <c r="C25">
        <v>28</v>
      </c>
    </row>
    <row r="26" spans="2:10" x14ac:dyDescent="0.25">
      <c r="B26">
        <v>23</v>
      </c>
      <c r="C26">
        <v>35</v>
      </c>
    </row>
    <row r="27" spans="2:10" x14ac:dyDescent="0.25">
      <c r="B27">
        <v>24</v>
      </c>
      <c r="C27">
        <v>35</v>
      </c>
    </row>
    <row r="28" spans="2:10" x14ac:dyDescent="0.25">
      <c r="B28">
        <v>25</v>
      </c>
      <c r="C28">
        <v>40</v>
      </c>
    </row>
    <row r="29" spans="2:10" x14ac:dyDescent="0.25">
      <c r="B29">
        <v>26</v>
      </c>
      <c r="C29">
        <v>33</v>
      </c>
    </row>
    <row r="30" spans="2:10" x14ac:dyDescent="0.25">
      <c r="B30">
        <v>27</v>
      </c>
      <c r="C30">
        <v>35</v>
      </c>
    </row>
    <row r="31" spans="2:10" x14ac:dyDescent="0.25">
      <c r="B31">
        <v>28</v>
      </c>
      <c r="C31">
        <v>36</v>
      </c>
    </row>
    <row r="32" spans="2:10" x14ac:dyDescent="0.25">
      <c r="B32">
        <v>29</v>
      </c>
      <c r="C32">
        <v>36</v>
      </c>
    </row>
    <row r="33" spans="2:3" x14ac:dyDescent="0.25">
      <c r="B33">
        <v>30</v>
      </c>
      <c r="C33">
        <v>40</v>
      </c>
    </row>
  </sheetData>
  <pageMargins left="0.7" right="0.7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Carroll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tmullen</dc:creator>
  <cp:lastModifiedBy>tmullen</cp:lastModifiedBy>
  <cp:lastPrinted>2016-05-17T16:08:28Z</cp:lastPrinted>
  <dcterms:created xsi:type="dcterms:W3CDTF">2016-05-16T19:44:59Z</dcterms:created>
  <dcterms:modified xsi:type="dcterms:W3CDTF">2016-05-17T19:26:47Z</dcterms:modified>
</cp:coreProperties>
</file>